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225" activeTab="3"/>
  </bookViews>
  <sheets>
    <sheet name="1.melléklet" sheetId="1" r:id="rId1"/>
    <sheet name="2.melléklet" sheetId="2" r:id="rId2"/>
    <sheet name="3.melléklet" sheetId="3" r:id="rId3"/>
    <sheet name="4.melléklet" sheetId="4" r:id="rId4"/>
  </sheets>
  <definedNames>
    <definedName name="_xlnm.Print_Titles" localSheetId="3">'4.melléklet'!$1:$5</definedName>
  </definedNames>
  <calcPr fullCalcOnLoad="1"/>
</workbook>
</file>

<file path=xl/sharedStrings.xml><?xml version="1.0" encoding="utf-8"?>
<sst xmlns="http://schemas.openxmlformats.org/spreadsheetml/2006/main" count="176" uniqueCount="133">
  <si>
    <t>ezerFt</t>
  </si>
  <si>
    <t>Megnevezés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</si>
  <si>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</si>
  <si>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</si>
  <si>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</si>
  <si>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</si>
  <si>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</si>
  <si>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</si>
  <si>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</si>
  <si>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</si>
  <si>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</si>
  <si>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ezer Ft</t>
  </si>
  <si>
    <t>3.melléklet</t>
  </si>
  <si>
    <t>Összesen</t>
  </si>
  <si>
    <t>Működési célú bevételek és kiadások pénzforgalmi mérlege</t>
  </si>
  <si>
    <t>Összeg</t>
  </si>
  <si>
    <t xml:space="preserve">Személyi juttatások </t>
  </si>
  <si>
    <t>Közhatalmi bevételek</t>
  </si>
  <si>
    <t>Munkaadókat terhelő járulékok</t>
  </si>
  <si>
    <t xml:space="preserve">Működési bevételek összesen </t>
  </si>
  <si>
    <t>Dologi és egyéb folyó kiadások</t>
  </si>
  <si>
    <t xml:space="preserve">Támogatásértékű működési bevétel </t>
  </si>
  <si>
    <t>Ellátottak pénzbeli juttatásai</t>
  </si>
  <si>
    <t xml:space="preserve">Önkormányzat költségvetési támogatása </t>
  </si>
  <si>
    <t xml:space="preserve">Egyéb működési célú támogatások, kiadások összesen                                                   </t>
  </si>
  <si>
    <t xml:space="preserve">Működési kiadások összesen </t>
  </si>
  <si>
    <t>Felhalmozási célú bevételek és kiadások pénzforgalmi mérlege</t>
  </si>
  <si>
    <t xml:space="preserve">Intézményi  beruházási kiadások (ÁFA-val) </t>
  </si>
  <si>
    <t>Felújítások ÁFA-val</t>
  </si>
  <si>
    <t>Felhalmozási célú támogatás</t>
  </si>
  <si>
    <t>Részvényvásárlás</t>
  </si>
  <si>
    <t>Felhalmozási célú pénzeszköz átadás</t>
  </si>
  <si>
    <t xml:space="preserve">Felhalmozási kiadások összesen </t>
  </si>
  <si>
    <t xml:space="preserve">Felhalmozási bevételek összesen </t>
  </si>
  <si>
    <t>Finanszírozási kiadások</t>
  </si>
  <si>
    <t>Finanszírozási bevételek</t>
  </si>
  <si>
    <t xml:space="preserve">Tárgyévi kiadások </t>
  </si>
  <si>
    <t xml:space="preserve">Tárgyévi bevételek  </t>
  </si>
  <si>
    <t>fő</t>
  </si>
  <si>
    <t>Intézmény/Szakfeladat</t>
  </si>
  <si>
    <t>8 órás munkavállaló</t>
  </si>
  <si>
    <t>Részmunkaidős munkavállaló</t>
  </si>
  <si>
    <t>Választott tisztségviselő</t>
  </si>
  <si>
    <t>Önkormányzat</t>
  </si>
  <si>
    <t>Igazgatás</t>
  </si>
  <si>
    <t>Városgazdálkodás</t>
  </si>
  <si>
    <t>Művelődési ház</t>
  </si>
  <si>
    <t>Közfoglalkoztatás</t>
  </si>
  <si>
    <t>Összesen:</t>
  </si>
  <si>
    <t>Maradványkimutatás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</si>
  <si>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</si>
  <si>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</si>
  <si>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</si>
  <si>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</si>
  <si>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</si>
  <si>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</si>
  <si>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</si>
  <si>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C)        Összes maradvány (=A+B)</t>
  </si>
  <si>
    <t>E)        Alaptevékenység szabad maradványa (=A-D)</t>
  </si>
  <si>
    <t xml:space="preserve"> Ft</t>
  </si>
  <si>
    <t>Módosítások (+/-)</t>
  </si>
  <si>
    <t>A/II/1 Ingatlanok és a kapcsolódó vagyoni értékű jogok</t>
  </si>
  <si>
    <t>A/II/2 Gépek, berendezések, felszerelések, járművek</t>
  </si>
  <si>
    <t>A/II Tárgyi eszközök  (=A/II/1+...+A/II/5)</t>
  </si>
  <si>
    <t>A/III/1 Tartós részesedések (=A/III/1a+…+A/III/1e)</t>
  </si>
  <si>
    <t>A/III/1e - ebből: egyéb tartós részesedések</t>
  </si>
  <si>
    <t>A/III Befektetett pénzügyi eszközök (=A/III/1+A/III/2+A/III/3)</t>
  </si>
  <si>
    <t>A/IV/1 Koncesszióba, vagyonkezelésbe adott eszközök (=A/IV/1a+A/IV/1b+A/IV/1c)</t>
  </si>
  <si>
    <t>A/IV/1b - ebből: tárgyi eszközök</t>
  </si>
  <si>
    <t>A/IV Koncesszióba, vagyonkezelésbe adott eszközök (=A/IV/1+A/IV/2)</t>
  </si>
  <si>
    <t>A) NEMZETI VAGYONBA TARTOZÓ BEFEKTETETT ESZKÖZÖK (=A/I+A/II+A/III+A/IV)</t>
  </si>
  <si>
    <t>C/II/1 Forintpénztár</t>
  </si>
  <si>
    <t>C/II Pénztárak, csekkek, betétkönyvek (=C/II/1+C/II/2+C/II/3)</t>
  </si>
  <si>
    <t>C/III/1 Kincstáron kívüli forintszámlák</t>
  </si>
  <si>
    <t>C/III Forintszámlák (=C/III/1+C/III/2)</t>
  </si>
  <si>
    <t>C) PÉNZESZKÖZÖK (=C/I+…+C/IV)</t>
  </si>
  <si>
    <t>D/I/3 Költségvetési évben esedékes követelések közhatalmi bevételre (=D/I/3a+…+D/I/3f)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</si>
  <si>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</si>
  <si>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</si>
  <si>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D/I/4 Költségvetési évben esedékes követelések működési bevételre (=D/I/4a+…+D/I/4i)</t>
  </si>
  <si>
    <t>D/I/4a - ebből: költségvetési évben esedékes követelések készletértékesítés ellenértékére, szolgáltatások ellenértékére, közvetített szolgáltatások ellenértékére</t>
  </si>
  <si>
    <t>D/I/4b - ebből: költségvetési évben esedékes követelések tulajdonosi bevételekre</t>
  </si>
  <si>
    <t>D/I/4d - ebből: költségvetési évben esedékes követelések kiszámlázott általános forgalmi adóra</t>
  </si>
  <si>
    <t>D/I Költségvetési évben esedékes követelések (=D/I/1+…+D/I/8)</t>
  </si>
  <si>
    <t>D/III/1 Adott előlegek (=D/III/1a+…+D/III/1f)</t>
  </si>
  <si>
    <t>D/III/1e - ebből: foglalkoztatottaknak adott előlegek</t>
  </si>
  <si>
    <t>D/III/1f - ebből: túlfizetések, téves és visszajáró kifizetések</t>
  </si>
  <si>
    <t>D/III/4 Forgótőke elszámolása</t>
  </si>
  <si>
    <t>D/III Követelés jellegű sajátos elszámolások (=D/III/1+…+D/III/9)</t>
  </si>
  <si>
    <t>D) KÖVETELÉSEK  (=D/I+D/II+D/III)</t>
  </si>
  <si>
    <t>E/I/2 Más előzetesen felszámított levonható általános forgalmi adó</t>
  </si>
  <si>
    <t>E/I Előzetesen felszámított általános forgalmi adó elszámolása (=E/I/1+…+E/I/4)</t>
  </si>
  <si>
    <t>E/II/2 Más fizetendő általános forgalmi adó</t>
  </si>
  <si>
    <t>E/II Fizetendő általános forgalmi adó elszámolása (=E/II/1+E/II/2)</t>
  </si>
  <si>
    <t>E) EGYÉB SAJÁTOS ELSZÁMOLÁSOK (=E/I+E/II+E/III)</t>
  </si>
  <si>
    <t>F/1  Eredményszemléletű bevételek aktív időbeli elhatárolása</t>
  </si>
  <si>
    <t>F/2 Költségek, ráfordítások aktív időbeli elhatárolása</t>
  </si>
  <si>
    <t>F) AKTÍV IDŐBELI  ELHATÁROLÁSOK  (=F/1+F/2+F/3)</t>
  </si>
  <si>
    <t>ESZKÖZÖK ÖSSZESEN (=A+B+C+D+E+F)</t>
  </si>
  <si>
    <t>G/I  Nemzeti vagyon induláskori értéke</t>
  </si>
  <si>
    <t>G/II Nemzeti vagyon változásai</t>
  </si>
  <si>
    <t>G/III Egyéb eszközök induláskori értéke és változásai</t>
  </si>
  <si>
    <t>G/IV Felhalmozott eredmény</t>
  </si>
  <si>
    <t>G/VI Mérleg szerinti eredmény</t>
  </si>
  <si>
    <t>G/ SAJÁT TŐKE  (= G/I+…+G/VI)</t>
  </si>
  <si>
    <t>H/I/3 Költségvetési évben esedékes kötelezettségek dologi kiadásokra</t>
  </si>
  <si>
    <t>H/I Költségvetési évben esedékes kötelezettségek (=H/I/1+…+H/I/9)</t>
  </si>
  <si>
    <t>H/II/3 Költségvetési évet követően esedékes kötelezettségek dologi kiadásokra</t>
  </si>
  <si>
    <t>H/II/4 Költségvetési évet követően esedékes kötelezettségek ellátottak pénzbeli juttatásaira</t>
  </si>
  <si>
    <t>H/II/9 Költségvetési évet követően esedékes kötelezettségek finanszírozási kiadásokra (&gt;=H/II/9a+…+H/II/9i)</t>
  </si>
  <si>
    <t>H/II Költségvetési évet követően esedékes kötelezettségek (=H/II/1+…+H/II/9)</t>
  </si>
  <si>
    <t>H/III/1 Kapott előlegek (=H/III/1a+H/III/1b+H/III/1c)</t>
  </si>
  <si>
    <t>H/III/3 Más szervezetet megillető bevételek elszámolása</t>
  </si>
  <si>
    <t>H/III Kötelezettség jellegű sajátos elszámolások (=H/III/1+…+H/III/10)</t>
  </si>
  <si>
    <t>H) KÖTELEZETTSÉGEK (=H/I+H/II+H/III)</t>
  </si>
  <si>
    <t>J/2 Költségek, ráfordítások passzív időbeli elhatárolása</t>
  </si>
  <si>
    <t>J) PASSZÍV IDŐBELI ELHATÁROLÁSOK (=J/1+J/2+J/3)</t>
  </si>
  <si>
    <t>FORRÁSOK ÖSSZESEN (=G+H+I+J)</t>
  </si>
  <si>
    <t>Maradvány fehasználás</t>
  </si>
  <si>
    <t>A/I/2 Szellemi termékek</t>
  </si>
  <si>
    <t>D/I/3d - ebből: költségvetési évben esedékes követelések vagyoni típusú adókra</t>
  </si>
  <si>
    <t>D/II/4 Költségvetési évet követően esedékes követelések működési bevételre (=D/II/4a+…+D/II/4i)</t>
  </si>
  <si>
    <t>D/II/4e - ebből: költségvetési évet követően esedékes követelések általános forgalmi adó visszatérítésére</t>
  </si>
  <si>
    <t>D/II Költségvetési évet követően esedékes követelések működési bevételre (=D/II/1+…+D/II/8)</t>
  </si>
  <si>
    <t xml:space="preserve">2017 évi statisztikai létszám </t>
  </si>
  <si>
    <t>1.sz.melléklet</t>
  </si>
  <si>
    <t>2.melléklet</t>
  </si>
  <si>
    <t>4.melléklet</t>
  </si>
  <si>
    <t>Működési maradvány</t>
  </si>
  <si>
    <t>Felhalmozási maradvány</t>
  </si>
  <si>
    <t>Felhalmozási célú bevétel</t>
  </si>
  <si>
    <t>E/III/1 December havi illetmények,munkabérek elszámolása</t>
  </si>
  <si>
    <t>Uzsa Község Önkormányzata  4/2019.(V.31.) önkormányzati rendelete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</si>
</sst>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</numFmts>
  <fonts count="40">
    <font>
      <sz val="10"/>
      <name val="MS Sans Serif"/>
      <family val="2"/>
    </font>
    <font>
      <sz val="10"/>
      <name val="Arial"/>
      <family val="0"/>
    </font>
    <font>
      <sz val="10"/>
      <name val="Arial CE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6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1" fillId="0" borderId="0" applyFill="0" applyBorder="0" applyAlignment="0" applyProtection="0"/>
  </cellStyleXfs>
  <cellXfs count="4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49" fontId="3" fillId="0" borderId="0" xfId="0" applyNumberFormat="1" applyFont="1" applyFill="1" applyBorder="1" applyAlignment="1">
      <alignment horizontal="center" vertical="top" wrapText="1"/>
    </xf>
    <xf numFmtId="49" fontId="3" fillId="33" borderId="0" xfId="0" applyNumberFormat="1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3" fontId="1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3" fontId="4" fillId="0" borderId="0" xfId="0" applyNumberFormat="1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49" fontId="0" fillId="34" borderId="0" xfId="0" applyNumberFormat="1" applyFill="1" applyAlignment="1">
      <alignment/>
    </xf>
    <xf numFmtId="49" fontId="0" fillId="34" borderId="0" xfId="0" applyNumberFormat="1" applyFill="1" applyAlignment="1">
      <alignment horizontal="center"/>
    </xf>
    <xf numFmtId="0" fontId="1" fillId="34" borderId="0" xfId="0" applyFont="1" applyFill="1" applyAlignment="1">
      <alignment horizontal="center"/>
    </xf>
    <xf numFmtId="3" fontId="1" fillId="34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49" fontId="1" fillId="0" borderId="0" xfId="55" applyNumberFormat="1" applyFont="1" applyAlignment="1">
      <alignment horizontal="center" vertical="top" wrapText="1"/>
      <protection/>
    </xf>
    <xf numFmtId="0" fontId="1" fillId="0" borderId="0" xfId="55" applyFont="1" applyAlignment="1">
      <alignment horizontal="left" vertical="top" wrapText="1"/>
      <protection/>
    </xf>
    <xf numFmtId="3" fontId="1" fillId="0" borderId="0" xfId="55" applyNumberFormat="1" applyFont="1" applyAlignment="1">
      <alignment horizontal="right" vertical="top" wrapText="1"/>
      <protection/>
    </xf>
    <xf numFmtId="49" fontId="4" fillId="0" borderId="0" xfId="55" applyNumberFormat="1" applyFont="1" applyAlignment="1">
      <alignment horizontal="center" vertical="top" wrapText="1"/>
      <protection/>
    </xf>
    <xf numFmtId="0" fontId="4" fillId="0" borderId="0" xfId="55" applyFont="1" applyAlignment="1">
      <alignment horizontal="left" vertical="top" wrapText="1"/>
      <protection/>
    </xf>
    <xf numFmtId="3" fontId="4" fillId="0" borderId="0" xfId="55" applyNumberFormat="1" applyFont="1" applyAlignment="1">
      <alignment horizontal="right" vertical="top" wrapText="1"/>
      <protection/>
    </xf>
    <xf numFmtId="49" fontId="1" fillId="34" borderId="0" xfId="55" applyNumberFormat="1" applyFont="1" applyFill="1" applyAlignment="1">
      <alignment horizontal="center" vertical="top" wrapText="1"/>
      <protection/>
    </xf>
    <xf numFmtId="49" fontId="4" fillId="34" borderId="0" xfId="55" applyNumberFormat="1" applyFont="1" applyFill="1" applyAlignment="1">
      <alignment horizontal="center" vertical="top" wrapText="1"/>
      <protection/>
    </xf>
    <xf numFmtId="0" fontId="4" fillId="34" borderId="0" xfId="55" applyFont="1" applyFill="1" applyAlignment="1">
      <alignment horizontal="left" vertical="top" wrapText="1"/>
      <protection/>
    </xf>
    <xf numFmtId="3" fontId="4" fillId="34" borderId="0" xfId="55" applyNumberFormat="1" applyFont="1" applyFill="1" applyAlignment="1">
      <alignment horizontal="right" vertical="top" wrapText="1"/>
      <protection/>
    </xf>
    <xf numFmtId="0" fontId="1" fillId="0" borderId="0" xfId="0" applyFont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49" fontId="3" fillId="33" borderId="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Normál_Munka1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5.7109375" style="0" customWidth="1"/>
    <col min="2" max="2" width="45.7109375" style="0" customWidth="1"/>
    <col min="3" max="3" width="11.57421875" style="0" customWidth="1"/>
    <col min="4" max="4" width="8.8515625" style="0" customWidth="1"/>
    <col min="5" max="5" width="33.7109375" style="0" customWidth="1"/>
  </cols>
  <sheetData>
    <row r="1" spans="1:6" ht="12.75">
      <c r="A1" s="16" t="s">
        <v>132</v>
      </c>
      <c r="F1" s="17" t="s">
        <v>125</v>
      </c>
    </row>
    <row r="2" spans="3:6" ht="12.75">
      <c r="C2" s="18"/>
      <c r="F2" s="17" t="s">
        <v>11</v>
      </c>
    </row>
    <row r="3" spans="1:6" ht="14.25" customHeight="1">
      <c r="A3" s="19"/>
      <c r="B3" s="43" t="s">
        <v>14</v>
      </c>
      <c r="C3" s="43"/>
      <c r="D3" s="43"/>
      <c r="E3" s="43"/>
      <c r="F3" s="43"/>
    </row>
    <row r="4" spans="1:8" ht="12.75">
      <c r="A4" s="20"/>
      <c r="B4" s="21" t="s">
        <v>1</v>
      </c>
      <c r="C4" s="22" t="s">
        <v>15</v>
      </c>
      <c r="D4" s="20"/>
      <c r="E4" s="21" t="s">
        <v>1</v>
      </c>
      <c r="F4" s="22" t="s">
        <v>15</v>
      </c>
      <c r="G4" s="23"/>
      <c r="H4" s="23"/>
    </row>
    <row r="5" spans="1:6" ht="18" customHeight="1">
      <c r="A5" s="24" t="s">
        <v>2</v>
      </c>
      <c r="B5" s="25" t="s">
        <v>16</v>
      </c>
      <c r="C5" s="26">
        <v>23215</v>
      </c>
      <c r="D5" s="24" t="s">
        <v>2</v>
      </c>
      <c r="E5" s="25" t="s">
        <v>17</v>
      </c>
      <c r="F5" s="26">
        <v>35811</v>
      </c>
    </row>
    <row r="6" spans="1:6" ht="18" customHeight="1">
      <c r="A6" s="24" t="s">
        <v>3</v>
      </c>
      <c r="B6" s="25" t="s">
        <v>18</v>
      </c>
      <c r="C6" s="26">
        <v>4246</v>
      </c>
      <c r="D6" s="24" t="s">
        <v>3</v>
      </c>
      <c r="E6" s="25" t="s">
        <v>19</v>
      </c>
      <c r="F6" s="26">
        <v>3828</v>
      </c>
    </row>
    <row r="7" spans="1:6" ht="18" customHeight="1">
      <c r="A7" s="24" t="s">
        <v>4</v>
      </c>
      <c r="B7" s="25" t="s">
        <v>20</v>
      </c>
      <c r="C7" s="26">
        <v>13693</v>
      </c>
      <c r="D7" s="24" t="s">
        <v>4</v>
      </c>
      <c r="E7" s="25" t="s">
        <v>21</v>
      </c>
      <c r="F7" s="26">
        <v>3519</v>
      </c>
    </row>
    <row r="8" spans="1:6" ht="34.5" customHeight="1">
      <c r="A8" s="24" t="s">
        <v>5</v>
      </c>
      <c r="B8" s="25" t="s">
        <v>22</v>
      </c>
      <c r="C8" s="26">
        <v>874</v>
      </c>
      <c r="D8" s="24" t="s">
        <v>5</v>
      </c>
      <c r="E8" s="25" t="s">
        <v>23</v>
      </c>
      <c r="F8" s="26">
        <v>3046</v>
      </c>
    </row>
    <row r="9" spans="1:6" ht="26.25" customHeight="1">
      <c r="A9" s="24" t="s">
        <v>6</v>
      </c>
      <c r="B9" s="25" t="s">
        <v>24</v>
      </c>
      <c r="C9" s="26">
        <v>9236</v>
      </c>
      <c r="D9" s="24" t="s">
        <v>6</v>
      </c>
      <c r="E9" s="25" t="s">
        <v>118</v>
      </c>
      <c r="F9" s="26">
        <v>16119</v>
      </c>
    </row>
    <row r="10" spans="1:6" ht="18" customHeight="1">
      <c r="A10" s="27" t="s">
        <v>7</v>
      </c>
      <c r="B10" s="28" t="s">
        <v>25</v>
      </c>
      <c r="C10" s="29">
        <f>SUM(C5:C9)</f>
        <v>51264</v>
      </c>
      <c r="D10" s="27" t="s">
        <v>7</v>
      </c>
      <c r="E10" s="28" t="s">
        <v>19</v>
      </c>
      <c r="F10" s="29">
        <f>SUM(F4:F9)</f>
        <v>62323</v>
      </c>
    </row>
    <row r="11" spans="1:6" ht="18" customHeight="1">
      <c r="A11" s="27" t="s">
        <v>8</v>
      </c>
      <c r="B11" s="28" t="s">
        <v>128</v>
      </c>
      <c r="C11" s="29">
        <f>F10-C10</f>
        <v>11059</v>
      </c>
      <c r="D11" s="24"/>
      <c r="E11" s="28"/>
      <c r="F11" s="26"/>
    </row>
    <row r="12" spans="1:6" ht="27" customHeight="1">
      <c r="A12" s="27"/>
      <c r="B12" s="28"/>
      <c r="C12" s="29"/>
      <c r="D12" s="24"/>
      <c r="E12" s="25"/>
      <c r="F12" s="26"/>
    </row>
    <row r="13" spans="1:6" ht="14.25" customHeight="1">
      <c r="A13" s="30"/>
      <c r="B13" s="43" t="s">
        <v>26</v>
      </c>
      <c r="C13" s="43"/>
      <c r="D13" s="43"/>
      <c r="E13" s="43"/>
      <c r="F13" s="43"/>
    </row>
    <row r="14" spans="1:8" ht="12.75">
      <c r="A14" s="30"/>
      <c r="B14" s="21" t="s">
        <v>1</v>
      </c>
      <c r="C14" s="22" t="s">
        <v>15</v>
      </c>
      <c r="D14" s="30"/>
      <c r="E14" s="21" t="s">
        <v>1</v>
      </c>
      <c r="F14" s="22" t="s">
        <v>15</v>
      </c>
      <c r="G14" s="23"/>
      <c r="H14" s="23"/>
    </row>
    <row r="15" spans="1:6" ht="18" customHeight="1">
      <c r="A15" s="24" t="s">
        <v>2</v>
      </c>
      <c r="B15" s="25" t="s">
        <v>27</v>
      </c>
      <c r="C15" s="26">
        <v>5066</v>
      </c>
      <c r="D15" s="24" t="s">
        <v>2</v>
      </c>
      <c r="E15" s="25" t="s">
        <v>130</v>
      </c>
      <c r="F15" s="26">
        <v>479</v>
      </c>
    </row>
    <row r="16" spans="1:6" ht="18" customHeight="1">
      <c r="A16" s="24" t="s">
        <v>3</v>
      </c>
      <c r="B16" s="25" t="s">
        <v>28</v>
      </c>
      <c r="C16" s="26">
        <v>91</v>
      </c>
      <c r="D16" s="24" t="s">
        <v>3</v>
      </c>
      <c r="E16" s="25" t="s">
        <v>29</v>
      </c>
      <c r="F16" s="26"/>
    </row>
    <row r="17" spans="1:6" ht="18" customHeight="1">
      <c r="A17" s="24" t="s">
        <v>4</v>
      </c>
      <c r="B17" s="25" t="s">
        <v>30</v>
      </c>
      <c r="C17" s="26"/>
      <c r="D17" s="24" t="s">
        <v>4</v>
      </c>
      <c r="E17" s="25" t="s">
        <v>17</v>
      </c>
      <c r="F17" s="26">
        <v>14678</v>
      </c>
    </row>
    <row r="18" spans="1:6" ht="18" customHeight="1">
      <c r="A18" s="24" t="s">
        <v>5</v>
      </c>
      <c r="B18" s="25" t="s">
        <v>31</v>
      </c>
      <c r="C18" s="26"/>
      <c r="D18" s="24" t="s">
        <v>5</v>
      </c>
      <c r="E18" s="25" t="s">
        <v>118</v>
      </c>
      <c r="F18" s="26">
        <v>30000</v>
      </c>
    </row>
    <row r="19" spans="1:6" ht="18" customHeight="1">
      <c r="A19" s="24" t="s">
        <v>6</v>
      </c>
      <c r="B19" s="28" t="s">
        <v>32</v>
      </c>
      <c r="C19" s="29">
        <f>SUM(C15:C18)</f>
        <v>5157</v>
      </c>
      <c r="D19" s="24" t="s">
        <v>6</v>
      </c>
      <c r="E19" s="28" t="s">
        <v>33</v>
      </c>
      <c r="F19" s="29">
        <f>SUM(F15:F18)</f>
        <v>45157</v>
      </c>
    </row>
    <row r="20" spans="1:6" ht="18" customHeight="1">
      <c r="A20" s="24" t="s">
        <v>7</v>
      </c>
      <c r="B20" s="28" t="s">
        <v>129</v>
      </c>
      <c r="C20" s="29">
        <f>F19-C19</f>
        <v>40000</v>
      </c>
      <c r="D20" s="24"/>
      <c r="E20" s="25"/>
      <c r="F20" s="29"/>
    </row>
    <row r="21" spans="1:6" ht="18" customHeight="1">
      <c r="A21" s="24"/>
      <c r="B21" s="25"/>
      <c r="C21" s="26"/>
      <c r="D21" s="24"/>
      <c r="E21" s="25"/>
      <c r="F21" s="26"/>
    </row>
    <row r="22" spans="1:6" ht="18" customHeight="1">
      <c r="A22" s="24" t="s">
        <v>8</v>
      </c>
      <c r="B22" s="25" t="s">
        <v>34</v>
      </c>
      <c r="C22" s="26">
        <v>15240</v>
      </c>
      <c r="D22" s="24" t="s">
        <v>7</v>
      </c>
      <c r="E22" s="25" t="s">
        <v>35</v>
      </c>
      <c r="F22" s="26">
        <v>15240</v>
      </c>
    </row>
    <row r="23" spans="1:6" ht="18" customHeight="1">
      <c r="A23" s="31" t="s">
        <v>9</v>
      </c>
      <c r="B23" s="32" t="s">
        <v>36</v>
      </c>
      <c r="C23" s="33">
        <f>SUM(C10+C19+C21+C22)</f>
        <v>71661</v>
      </c>
      <c r="D23" s="31" t="s">
        <v>8</v>
      </c>
      <c r="E23" s="32" t="s">
        <v>37</v>
      </c>
      <c r="F23" s="33">
        <f>SUM(F10+F19+F22)</f>
        <v>122720</v>
      </c>
    </row>
  </sheetData>
  <sheetProtection selectLockedCells="1" selectUnlockedCells="1"/>
  <mergeCells count="2">
    <mergeCell ref="B3:F3"/>
    <mergeCell ref="B13:F13"/>
  </mergeCells>
  <printOptions/>
  <pageMargins left="0.7875" right="0.7875" top="0.8861111111111111" bottom="0.886111111111111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11.57421875" style="0" customWidth="1"/>
    <col min="2" max="2" width="25.8515625" style="0" customWidth="1"/>
    <col min="3" max="3" width="14.8515625" style="0" customWidth="1"/>
    <col min="4" max="4" width="16.140625" style="0" customWidth="1"/>
    <col min="5" max="5" width="13.421875" style="0" customWidth="1"/>
  </cols>
  <sheetData>
    <row r="1" spans="1:8" ht="12.75">
      <c r="A1" s="16" t="s">
        <v>132</v>
      </c>
      <c r="B1" s="16"/>
      <c r="C1" s="16"/>
      <c r="D1" s="16"/>
      <c r="E1" s="16"/>
      <c r="F1" s="16"/>
      <c r="G1" s="16"/>
      <c r="H1" s="16" t="s">
        <v>126</v>
      </c>
    </row>
    <row r="2" spans="1:6" ht="12.75">
      <c r="A2" s="16"/>
      <c r="B2" s="16"/>
      <c r="C2" s="16"/>
      <c r="D2" s="16"/>
      <c r="E2" s="16"/>
      <c r="F2" s="16"/>
    </row>
    <row r="3" spans="1:6" ht="14.25" customHeight="1">
      <c r="A3" s="15"/>
      <c r="B3" s="44" t="s">
        <v>124</v>
      </c>
      <c r="C3" s="44"/>
      <c r="D3" s="44"/>
      <c r="E3" s="44"/>
      <c r="F3" s="44"/>
    </row>
    <row r="4" spans="1:6" ht="12.75">
      <c r="A4" s="16"/>
      <c r="B4" s="21"/>
      <c r="C4" s="21"/>
      <c r="D4" s="21"/>
      <c r="E4" s="21"/>
      <c r="F4" s="21"/>
    </row>
    <row r="5" spans="1:6" ht="12.75">
      <c r="A5" s="16"/>
      <c r="B5" s="21"/>
      <c r="C5" s="21"/>
      <c r="D5" s="21"/>
      <c r="E5" s="21"/>
      <c r="F5" s="21" t="s">
        <v>38</v>
      </c>
    </row>
    <row r="6" spans="1:8" ht="25.5">
      <c r="A6" s="34"/>
      <c r="B6" s="35" t="s">
        <v>39</v>
      </c>
      <c r="C6" s="35" t="s">
        <v>40</v>
      </c>
      <c r="D6" s="35" t="s">
        <v>41</v>
      </c>
      <c r="E6" s="35" t="s">
        <v>42</v>
      </c>
      <c r="F6" s="35" t="s">
        <v>13</v>
      </c>
      <c r="G6" s="36"/>
      <c r="H6" s="36"/>
    </row>
    <row r="7" spans="1:6" ht="12.75">
      <c r="A7" s="16"/>
      <c r="B7" s="37" t="s">
        <v>43</v>
      </c>
      <c r="C7" s="37">
        <f>SUM(C8:C10)</f>
        <v>4</v>
      </c>
      <c r="D7" s="37">
        <f>SUM(D8:D10)</f>
        <v>0</v>
      </c>
      <c r="E7" s="37">
        <f>SUM(E8:E10)</f>
        <v>5</v>
      </c>
      <c r="F7" s="37">
        <f>SUM(C7:E7)</f>
        <v>9</v>
      </c>
    </row>
    <row r="8" spans="1:6" ht="12.75">
      <c r="A8" s="16"/>
      <c r="B8" s="38" t="s">
        <v>44</v>
      </c>
      <c r="C8" s="37"/>
      <c r="D8" s="37"/>
      <c r="E8" s="37">
        <v>5</v>
      </c>
      <c r="F8" s="37">
        <f>SUM(C8:E8)</f>
        <v>5</v>
      </c>
    </row>
    <row r="9" spans="1:6" ht="12.75">
      <c r="A9" s="16"/>
      <c r="B9" s="38" t="s">
        <v>45</v>
      </c>
      <c r="C9" s="37">
        <v>3</v>
      </c>
      <c r="D9" s="37"/>
      <c r="E9" s="37"/>
      <c r="F9" s="37">
        <f>SUM(C9:E9)</f>
        <v>3</v>
      </c>
    </row>
    <row r="10" spans="1:6" ht="12.75">
      <c r="A10" s="16"/>
      <c r="B10" s="38" t="s">
        <v>46</v>
      </c>
      <c r="C10" s="37">
        <v>1</v>
      </c>
      <c r="D10" s="37"/>
      <c r="E10" s="37"/>
      <c r="F10" s="37">
        <f>SUM(C10:E10)</f>
        <v>1</v>
      </c>
    </row>
    <row r="11" spans="1:6" ht="12.75">
      <c r="A11" s="16"/>
      <c r="B11" s="37" t="s">
        <v>47</v>
      </c>
      <c r="C11" s="37">
        <v>3</v>
      </c>
      <c r="D11" s="37"/>
      <c r="E11" s="37"/>
      <c r="F11" s="37">
        <f>SUM(C11:E11)</f>
        <v>3</v>
      </c>
    </row>
    <row r="12" spans="1:6" ht="12.75">
      <c r="A12" s="15"/>
      <c r="B12" s="39" t="s">
        <v>48</v>
      </c>
      <c r="C12" s="39">
        <f>C7+C11</f>
        <v>7</v>
      </c>
      <c r="D12" s="39">
        <f>D7+D11</f>
        <v>0</v>
      </c>
      <c r="E12" s="39">
        <f>E7+E11</f>
        <v>5</v>
      </c>
      <c r="F12" s="39">
        <f>F7+F11</f>
        <v>12</v>
      </c>
    </row>
  </sheetData>
  <sheetProtection selectLockedCells="1" selectUnlockedCells="1"/>
  <mergeCells count="1">
    <mergeCell ref="B3:F3"/>
  </mergeCells>
  <printOptions/>
  <pageMargins left="0.7875" right="0.7875" top="0.8861111111111111" bottom="0.8861111111111111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8.140625" style="1" customWidth="1"/>
    <col min="2" max="2" width="53.00390625" style="0" customWidth="1"/>
    <col min="3" max="3" width="15.7109375" style="0" customWidth="1"/>
  </cols>
  <sheetData>
    <row r="1" spans="1:3" s="4" customFormat="1" ht="12.75" customHeight="1">
      <c r="A1" s="16" t="s">
        <v>132</v>
      </c>
      <c r="B1" s="2"/>
      <c r="C1" s="3" t="s">
        <v>12</v>
      </c>
    </row>
    <row r="2" spans="1:3" s="4" customFormat="1" ht="12.75" customHeight="1">
      <c r="A2" s="5"/>
      <c r="B2" s="2"/>
      <c r="C2" s="3" t="s">
        <v>0</v>
      </c>
    </row>
    <row r="3" spans="1:3" ht="16.5" customHeight="1">
      <c r="A3" s="45" t="s">
        <v>49</v>
      </c>
      <c r="B3" s="45"/>
      <c r="C3" s="45"/>
    </row>
    <row r="4" spans="1:3" ht="15">
      <c r="A4" s="6"/>
      <c r="B4" s="7" t="s">
        <v>1</v>
      </c>
      <c r="C4" s="7" t="s">
        <v>15</v>
      </c>
    </row>
    <row r="5" spans="1:3" ht="15">
      <c r="A5" s="6"/>
      <c r="B5" s="7"/>
      <c r="C5" s="7"/>
    </row>
    <row r="6" spans="1:3" ht="12.75">
      <c r="A6" s="8" t="s">
        <v>2</v>
      </c>
      <c r="B6" s="9" t="s">
        <v>50</v>
      </c>
      <c r="C6" s="10">
        <v>61361</v>
      </c>
    </row>
    <row r="7" spans="1:3" ht="12.75">
      <c r="A7" s="8" t="s">
        <v>3</v>
      </c>
      <c r="B7" s="9" t="s">
        <v>51</v>
      </c>
      <c r="C7" s="10">
        <v>56421</v>
      </c>
    </row>
    <row r="8" spans="1:3" ht="25.5">
      <c r="A8" s="13" t="s">
        <v>4</v>
      </c>
      <c r="B8" s="11" t="s">
        <v>52</v>
      </c>
      <c r="C8" s="12">
        <f>C6-C7</f>
        <v>4940</v>
      </c>
    </row>
    <row r="9" spans="1:3" ht="12.75">
      <c r="A9" s="8" t="s">
        <v>5</v>
      </c>
      <c r="B9" s="9" t="s">
        <v>53</v>
      </c>
      <c r="C9" s="10">
        <v>61359</v>
      </c>
    </row>
    <row r="10" spans="1:3" ht="12.75">
      <c r="A10" s="8" t="s">
        <v>6</v>
      </c>
      <c r="B10" s="9" t="s">
        <v>54</v>
      </c>
      <c r="C10" s="10">
        <v>15240</v>
      </c>
    </row>
    <row r="11" spans="1:3" ht="25.5">
      <c r="A11" s="13" t="s">
        <v>7</v>
      </c>
      <c r="B11" s="11" t="s">
        <v>55</v>
      </c>
      <c r="C11" s="12">
        <f>C9-C10</f>
        <v>46119</v>
      </c>
    </row>
    <row r="12" spans="1:3" ht="12.75">
      <c r="A12" s="13" t="s">
        <v>8</v>
      </c>
      <c r="B12" s="11" t="s">
        <v>56</v>
      </c>
      <c r="C12" s="12">
        <f>C8+C11</f>
        <v>51059</v>
      </c>
    </row>
    <row r="13" spans="1:3" ht="12.75">
      <c r="A13" s="13" t="s">
        <v>9</v>
      </c>
      <c r="B13" s="11" t="s">
        <v>57</v>
      </c>
      <c r="C13" s="12">
        <v>51059</v>
      </c>
    </row>
    <row r="14" spans="1:3" ht="12.75">
      <c r="A14" s="13" t="s">
        <v>10</v>
      </c>
      <c r="B14" s="11" t="s">
        <v>58</v>
      </c>
      <c r="C14" s="12">
        <v>51059</v>
      </c>
    </row>
  </sheetData>
  <sheetProtection selectLockedCells="1" selectUnlockedCells="1"/>
  <mergeCells count="1">
    <mergeCell ref="A3:C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8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6.28125" style="0" customWidth="1"/>
    <col min="2" max="2" width="12.421875" style="0" customWidth="1"/>
    <col min="3" max="3" width="8.140625" style="0" customWidth="1"/>
    <col min="4" max="4" width="12.7109375" style="16" customWidth="1"/>
  </cols>
  <sheetData>
    <row r="1" spans="1:4" s="4" customFormat="1" ht="12.75" customHeight="1">
      <c r="A1" s="16" t="s">
        <v>132</v>
      </c>
      <c r="B1" s="2"/>
      <c r="C1" s="2"/>
      <c r="D1" s="40" t="s">
        <v>127</v>
      </c>
    </row>
    <row r="2" spans="1:4" s="4" customFormat="1" ht="12.75" customHeight="1">
      <c r="A2" s="2"/>
      <c r="B2" s="2"/>
      <c r="C2" s="2"/>
      <c r="D2" s="40" t="s">
        <v>59</v>
      </c>
    </row>
    <row r="3" spans="1:4" ht="16.5" customHeight="1">
      <c r="A3" s="45"/>
      <c r="B3" s="45"/>
      <c r="C3" s="45"/>
      <c r="D3" s="45"/>
    </row>
    <row r="4" spans="1:4" ht="45">
      <c r="A4" s="7" t="s">
        <v>1</v>
      </c>
      <c r="B4" s="7">
        <v>2017</v>
      </c>
      <c r="C4" s="7" t="s">
        <v>60</v>
      </c>
      <c r="D4" s="41">
        <v>2018</v>
      </c>
    </row>
    <row r="5" spans="1:4" ht="15">
      <c r="A5" s="7"/>
      <c r="B5" s="7"/>
      <c r="C5" s="7"/>
      <c r="D5" s="42"/>
    </row>
    <row r="6" spans="1:4" s="14" customFormat="1" ht="12.75">
      <c r="A6" s="11" t="s">
        <v>119</v>
      </c>
      <c r="B6" s="12">
        <v>740000</v>
      </c>
      <c r="C6" s="12">
        <v>0</v>
      </c>
      <c r="D6" s="12">
        <v>536164</v>
      </c>
    </row>
    <row r="7" spans="1:4" ht="12.75">
      <c r="A7" s="9" t="s">
        <v>61</v>
      </c>
      <c r="B7" s="10">
        <v>165875279</v>
      </c>
      <c r="C7" s="10">
        <v>0</v>
      </c>
      <c r="D7" s="10">
        <v>161771266</v>
      </c>
    </row>
    <row r="8" spans="1:4" ht="12.75">
      <c r="A8" s="9" t="s">
        <v>62</v>
      </c>
      <c r="B8" s="10">
        <v>2393372</v>
      </c>
      <c r="C8" s="10">
        <v>0</v>
      </c>
      <c r="D8" s="10">
        <v>4193204</v>
      </c>
    </row>
    <row r="9" spans="1:4" ht="12.75">
      <c r="A9" s="11" t="s">
        <v>63</v>
      </c>
      <c r="B9" s="12">
        <f>SUM(B7:B8)</f>
        <v>168268651</v>
      </c>
      <c r="C9" s="12">
        <v>0</v>
      </c>
      <c r="D9" s="12">
        <f>SUM(D7:D8)</f>
        <v>165964470</v>
      </c>
    </row>
    <row r="10" spans="1:4" ht="12.75">
      <c r="A10" s="9" t="s">
        <v>64</v>
      </c>
      <c r="B10" s="10">
        <v>40000</v>
      </c>
      <c r="C10" s="10">
        <v>0</v>
      </c>
      <c r="D10" s="10">
        <v>10000</v>
      </c>
    </row>
    <row r="11" spans="1:4" ht="12.75">
      <c r="A11" s="9" t="s">
        <v>65</v>
      </c>
      <c r="B11" s="10">
        <v>40000</v>
      </c>
      <c r="C11" s="10">
        <v>0</v>
      </c>
      <c r="D11" s="10">
        <v>10000</v>
      </c>
    </row>
    <row r="12" spans="1:4" ht="12.75">
      <c r="A12" s="11" t="s">
        <v>66</v>
      </c>
      <c r="B12" s="12">
        <v>40000</v>
      </c>
      <c r="C12" s="12">
        <v>0</v>
      </c>
      <c r="D12" s="12">
        <v>10000</v>
      </c>
    </row>
    <row r="13" spans="1:4" ht="12.75">
      <c r="A13" s="9" t="s">
        <v>67</v>
      </c>
      <c r="B13" s="10">
        <v>64451081</v>
      </c>
      <c r="C13" s="10">
        <v>0</v>
      </c>
      <c r="D13" s="10">
        <v>62867003</v>
      </c>
    </row>
    <row r="14" spans="1:4" ht="12.75">
      <c r="A14" s="9" t="s">
        <v>68</v>
      </c>
      <c r="B14" s="10">
        <v>64451081</v>
      </c>
      <c r="C14" s="10">
        <v>0</v>
      </c>
      <c r="D14" s="10">
        <v>62867003</v>
      </c>
    </row>
    <row r="15" spans="1:4" ht="12.75">
      <c r="A15" s="11" t="s">
        <v>69</v>
      </c>
      <c r="B15" s="12">
        <f>B13</f>
        <v>64451081</v>
      </c>
      <c r="C15" s="12">
        <f>C13</f>
        <v>0</v>
      </c>
      <c r="D15" s="12">
        <f>D13</f>
        <v>62867003</v>
      </c>
    </row>
    <row r="16" spans="1:4" ht="25.5">
      <c r="A16" s="11" t="s">
        <v>70</v>
      </c>
      <c r="B16" s="12">
        <f>B6+B9+B12+B15</f>
        <v>233499732</v>
      </c>
      <c r="C16" s="12">
        <f>C6+C9+C12+C15</f>
        <v>0</v>
      </c>
      <c r="D16" s="12">
        <f>D6+D9+D12+D15</f>
        <v>229377637</v>
      </c>
    </row>
    <row r="17" spans="1:4" ht="12.75">
      <c r="A17" s="9" t="s">
        <v>71</v>
      </c>
      <c r="B17" s="10">
        <v>168170</v>
      </c>
      <c r="C17" s="10">
        <v>0</v>
      </c>
      <c r="D17" s="10">
        <v>100765</v>
      </c>
    </row>
    <row r="18" spans="1:4" ht="12.75">
      <c r="A18" s="11" t="s">
        <v>72</v>
      </c>
      <c r="B18" s="12">
        <v>168170</v>
      </c>
      <c r="C18" s="12">
        <v>0</v>
      </c>
      <c r="D18" s="12">
        <v>100765</v>
      </c>
    </row>
    <row r="19" spans="1:4" ht="12.75">
      <c r="A19" s="9" t="s">
        <v>73</v>
      </c>
      <c r="B19" s="10">
        <v>46033228</v>
      </c>
      <c r="C19" s="10">
        <v>0</v>
      </c>
      <c r="D19" s="10">
        <v>51380411</v>
      </c>
    </row>
    <row r="20" spans="1:4" ht="12.75">
      <c r="A20" s="11" t="s">
        <v>74</v>
      </c>
      <c r="B20" s="12">
        <v>46033228</v>
      </c>
      <c r="C20" s="12">
        <v>0</v>
      </c>
      <c r="D20" s="12">
        <v>51380411</v>
      </c>
    </row>
    <row r="21" spans="1:4" ht="12.75">
      <c r="A21" s="11" t="s">
        <v>75</v>
      </c>
      <c r="B21" s="12">
        <f>B18+B20</f>
        <v>46201398</v>
      </c>
      <c r="C21" s="12">
        <f>C18+C20</f>
        <v>0</v>
      </c>
      <c r="D21" s="12">
        <f>D18+D20</f>
        <v>51481176</v>
      </c>
    </row>
    <row r="22" spans="1:4" ht="25.5">
      <c r="A22" s="9" t="s">
        <v>76</v>
      </c>
      <c r="B22" s="10">
        <v>133676</v>
      </c>
      <c r="C22" s="10">
        <v>0</v>
      </c>
      <c r="D22" s="10">
        <v>330987</v>
      </c>
    </row>
    <row r="23" spans="1:4" ht="12.75">
      <c r="A23" s="9" t="s">
        <v>120</v>
      </c>
      <c r="B23" s="10">
        <v>0</v>
      </c>
      <c r="C23" s="10"/>
      <c r="D23" s="10">
        <v>0</v>
      </c>
    </row>
    <row r="24" spans="1:4" ht="25.5">
      <c r="A24" s="9" t="s">
        <v>77</v>
      </c>
      <c r="B24" s="10">
        <v>87481</v>
      </c>
      <c r="C24" s="10">
        <v>0</v>
      </c>
      <c r="D24" s="10">
        <v>309626</v>
      </c>
    </row>
    <row r="25" spans="1:4" ht="12.75">
      <c r="A25" s="9" t="s">
        <v>78</v>
      </c>
      <c r="B25" s="10">
        <v>46195</v>
      </c>
      <c r="C25" s="10">
        <v>0</v>
      </c>
      <c r="D25" s="10">
        <v>21361</v>
      </c>
    </row>
    <row r="26" spans="1:4" ht="12.75">
      <c r="A26" s="9" t="s">
        <v>79</v>
      </c>
      <c r="B26" s="10">
        <v>774972</v>
      </c>
      <c r="C26" s="10">
        <v>0</v>
      </c>
      <c r="D26" s="10">
        <v>873862</v>
      </c>
    </row>
    <row r="27" spans="1:4" ht="25.5">
      <c r="A27" s="9" t="s">
        <v>80</v>
      </c>
      <c r="B27" s="10">
        <v>623819</v>
      </c>
      <c r="C27" s="10">
        <v>0</v>
      </c>
      <c r="D27" s="10">
        <v>711611</v>
      </c>
    </row>
    <row r="28" spans="1:4" ht="12.75">
      <c r="A28" s="9" t="s">
        <v>81</v>
      </c>
      <c r="B28" s="10">
        <v>0</v>
      </c>
      <c r="C28" s="10">
        <v>0</v>
      </c>
      <c r="D28" s="10">
        <v>0</v>
      </c>
    </row>
    <row r="29" spans="1:4" ht="25.5">
      <c r="A29" s="9" t="s">
        <v>82</v>
      </c>
      <c r="B29" s="10">
        <v>151153</v>
      </c>
      <c r="C29" s="10">
        <v>0</v>
      </c>
      <c r="D29" s="10">
        <v>162251</v>
      </c>
    </row>
    <row r="30" spans="1:4" ht="12.75">
      <c r="A30" s="11" t="s">
        <v>83</v>
      </c>
      <c r="B30" s="12">
        <f>B22+B26</f>
        <v>908648</v>
      </c>
      <c r="C30" s="12">
        <f>C22+C26</f>
        <v>0</v>
      </c>
      <c r="D30" s="12">
        <f>D22+D26</f>
        <v>1204849</v>
      </c>
    </row>
    <row r="31" spans="1:4" ht="25.5">
      <c r="A31" s="9" t="s">
        <v>121</v>
      </c>
      <c r="B31" s="10">
        <v>317000</v>
      </c>
      <c r="C31" s="10">
        <v>0</v>
      </c>
      <c r="D31" s="10">
        <v>0</v>
      </c>
    </row>
    <row r="32" spans="1:4" ht="25.5">
      <c r="A32" s="9" t="s">
        <v>122</v>
      </c>
      <c r="B32" s="10">
        <v>317000</v>
      </c>
      <c r="C32" s="10">
        <v>0</v>
      </c>
      <c r="D32" s="10">
        <v>0</v>
      </c>
    </row>
    <row r="33" spans="1:4" s="14" customFormat="1" ht="25.5">
      <c r="A33" s="11" t="s">
        <v>123</v>
      </c>
      <c r="B33" s="12">
        <f>B31</f>
        <v>317000</v>
      </c>
      <c r="C33" s="12">
        <f>C31</f>
        <v>0</v>
      </c>
      <c r="D33" s="12">
        <f>D31</f>
        <v>0</v>
      </c>
    </row>
    <row r="34" spans="1:4" ht="12.75">
      <c r="A34" s="9" t="s">
        <v>84</v>
      </c>
      <c r="B34" s="10">
        <v>50000</v>
      </c>
      <c r="C34" s="10">
        <v>0</v>
      </c>
      <c r="D34" s="10">
        <v>50000</v>
      </c>
    </row>
    <row r="35" spans="1:4" ht="12.75">
      <c r="A35" s="9" t="s">
        <v>85</v>
      </c>
      <c r="B35" s="10">
        <v>50000</v>
      </c>
      <c r="C35" s="10">
        <v>0</v>
      </c>
      <c r="D35" s="10">
        <v>50000</v>
      </c>
    </row>
    <row r="36" spans="1:4" ht="12.75">
      <c r="A36" s="9" t="s">
        <v>86</v>
      </c>
      <c r="B36" s="10">
        <v>0</v>
      </c>
      <c r="C36" s="10">
        <v>0</v>
      </c>
      <c r="D36" s="10">
        <v>0</v>
      </c>
    </row>
    <row r="37" spans="1:4" ht="12.75">
      <c r="A37" s="9" t="s">
        <v>87</v>
      </c>
      <c r="B37" s="10">
        <v>10000</v>
      </c>
      <c r="C37" s="10">
        <v>0</v>
      </c>
      <c r="D37" s="10">
        <v>10000</v>
      </c>
    </row>
    <row r="38" spans="1:4" ht="12.75">
      <c r="A38" s="11" t="s">
        <v>88</v>
      </c>
      <c r="B38" s="12">
        <f>B34+B37</f>
        <v>60000</v>
      </c>
      <c r="C38" s="12">
        <f>C34+C37</f>
        <v>0</v>
      </c>
      <c r="D38" s="12">
        <f>D34+D37</f>
        <v>60000</v>
      </c>
    </row>
    <row r="39" spans="1:4" ht="12.75">
      <c r="A39" s="11" t="s">
        <v>89</v>
      </c>
      <c r="B39" s="12">
        <f>B30+B33+B38</f>
        <v>1285648</v>
      </c>
      <c r="C39" s="12">
        <f>C30+C33+C38</f>
        <v>0</v>
      </c>
      <c r="D39" s="12">
        <f>D30+D33+D38</f>
        <v>1264849</v>
      </c>
    </row>
    <row r="40" spans="1:4" ht="12.75">
      <c r="A40" s="9" t="s">
        <v>90</v>
      </c>
      <c r="B40" s="10">
        <v>110828</v>
      </c>
      <c r="C40" s="10">
        <v>0</v>
      </c>
      <c r="D40" s="10">
        <v>114410</v>
      </c>
    </row>
    <row r="41" spans="1:4" ht="12.75">
      <c r="A41" s="11" t="s">
        <v>91</v>
      </c>
      <c r="B41" s="12">
        <v>110828</v>
      </c>
      <c r="C41" s="12">
        <v>0</v>
      </c>
      <c r="D41" s="12">
        <v>114410</v>
      </c>
    </row>
    <row r="42" spans="1:4" ht="12.75">
      <c r="A42" s="9" t="s">
        <v>92</v>
      </c>
      <c r="B42" s="10">
        <v>-124155</v>
      </c>
      <c r="C42" s="10">
        <v>0</v>
      </c>
      <c r="D42" s="10">
        <v>-112026</v>
      </c>
    </row>
    <row r="43" spans="1:4" ht="12.75">
      <c r="A43" s="11" t="s">
        <v>93</v>
      </c>
      <c r="B43" s="12">
        <v>-124155</v>
      </c>
      <c r="C43" s="12">
        <v>0</v>
      </c>
      <c r="D43" s="12">
        <v>-112026</v>
      </c>
    </row>
    <row r="44" spans="1:4" ht="12.75">
      <c r="A44" s="11" t="s">
        <v>131</v>
      </c>
      <c r="B44" s="12"/>
      <c r="C44" s="12"/>
      <c r="D44" s="12">
        <v>24981</v>
      </c>
    </row>
    <row r="45" spans="1:4" ht="12.75">
      <c r="A45" s="11" t="s">
        <v>94</v>
      </c>
      <c r="B45" s="12">
        <f>B41+B43+B44</f>
        <v>-13327</v>
      </c>
      <c r="C45" s="12">
        <f>C41+C43</f>
        <v>0</v>
      </c>
      <c r="D45" s="12">
        <f>D41+D43+D44</f>
        <v>27365</v>
      </c>
    </row>
    <row r="46" spans="1:4" ht="12.75">
      <c r="A46" s="9" t="s">
        <v>95</v>
      </c>
      <c r="B46" s="10">
        <v>0</v>
      </c>
      <c r="C46" s="10">
        <v>0</v>
      </c>
      <c r="D46" s="10">
        <v>0</v>
      </c>
    </row>
    <row r="47" spans="1:4" ht="12.75">
      <c r="A47" s="9" t="s">
        <v>96</v>
      </c>
      <c r="B47" s="10">
        <v>0</v>
      </c>
      <c r="C47" s="10">
        <v>0</v>
      </c>
      <c r="D47" s="10">
        <v>0</v>
      </c>
    </row>
    <row r="48" spans="1:4" ht="12.75">
      <c r="A48" s="11" t="s">
        <v>97</v>
      </c>
      <c r="B48" s="12">
        <f>SUM(B46:B47)</f>
        <v>0</v>
      </c>
      <c r="C48" s="12">
        <f>SUM(C46:C47)</f>
        <v>0</v>
      </c>
      <c r="D48" s="12">
        <f>SUM(D46:D47)</f>
        <v>0</v>
      </c>
    </row>
    <row r="49" spans="1:4" ht="12.75">
      <c r="A49" s="11" t="s">
        <v>98</v>
      </c>
      <c r="B49" s="12">
        <f>B16+B21+B39+B45+B48</f>
        <v>280973451</v>
      </c>
      <c r="C49" s="12">
        <f>C16+C21+C39+C45+C48</f>
        <v>0</v>
      </c>
      <c r="D49" s="12">
        <f>D16+D21+D39+D45+D48</f>
        <v>282151027</v>
      </c>
    </row>
    <row r="50" spans="1:4" ht="12.75">
      <c r="A50" s="9" t="s">
        <v>99</v>
      </c>
      <c r="B50" s="10">
        <v>175898366</v>
      </c>
      <c r="C50" s="10">
        <v>0</v>
      </c>
      <c r="D50" s="10">
        <v>175898366</v>
      </c>
    </row>
    <row r="51" spans="1:4" ht="12.75">
      <c r="A51" s="9" t="s">
        <v>100</v>
      </c>
      <c r="B51" s="10">
        <v>33108971</v>
      </c>
      <c r="C51" s="10"/>
      <c r="D51" s="10">
        <v>33108971</v>
      </c>
    </row>
    <row r="52" spans="1:4" ht="12.75">
      <c r="A52" s="9" t="s">
        <v>101</v>
      </c>
      <c r="B52" s="10">
        <v>42696699</v>
      </c>
      <c r="C52" s="10">
        <v>0</v>
      </c>
      <c r="D52" s="10">
        <v>42696699</v>
      </c>
    </row>
    <row r="53" spans="1:4" ht="12.75">
      <c r="A53" s="9" t="s">
        <v>102</v>
      </c>
      <c r="B53" s="10">
        <v>22542118</v>
      </c>
      <c r="C53" s="10">
        <v>0</v>
      </c>
      <c r="D53" s="10">
        <v>26879881</v>
      </c>
    </row>
    <row r="54" spans="1:4" ht="12.75">
      <c r="A54" s="9" t="s">
        <v>103</v>
      </c>
      <c r="B54" s="10">
        <v>4337763</v>
      </c>
      <c r="C54" s="10">
        <v>0</v>
      </c>
      <c r="D54" s="10">
        <v>325410</v>
      </c>
    </row>
    <row r="55" spans="1:4" ht="12.75">
      <c r="A55" s="11" t="s">
        <v>104</v>
      </c>
      <c r="B55" s="12">
        <f>SUM(B50:B54)</f>
        <v>278583917</v>
      </c>
      <c r="C55" s="12">
        <f>SUM(C50:C54)</f>
        <v>0</v>
      </c>
      <c r="D55" s="12">
        <f>SUM(D50:D54)</f>
        <v>278909327</v>
      </c>
    </row>
    <row r="56" spans="1:4" ht="12.75">
      <c r="A56" s="9" t="s">
        <v>105</v>
      </c>
      <c r="B56" s="10">
        <v>13536</v>
      </c>
      <c r="C56" s="10">
        <v>0</v>
      </c>
      <c r="D56" s="10">
        <v>13536</v>
      </c>
    </row>
    <row r="57" spans="1:4" s="14" customFormat="1" ht="12.75">
      <c r="A57" s="11" t="s">
        <v>106</v>
      </c>
      <c r="B57" s="12">
        <f>B56</f>
        <v>13536</v>
      </c>
      <c r="C57" s="12">
        <f>C56</f>
        <v>0</v>
      </c>
      <c r="D57" s="12">
        <f>D56</f>
        <v>13536</v>
      </c>
    </row>
    <row r="58" spans="1:4" ht="12.75">
      <c r="A58" s="9" t="s">
        <v>107</v>
      </c>
      <c r="B58" s="10">
        <v>0</v>
      </c>
      <c r="C58" s="10">
        <v>0</v>
      </c>
      <c r="D58" s="10">
        <v>0</v>
      </c>
    </row>
    <row r="59" spans="1:4" ht="25.5">
      <c r="A59" s="9" t="s">
        <v>108</v>
      </c>
      <c r="B59" s="10">
        <v>0</v>
      </c>
      <c r="C59" s="10"/>
      <c r="D59" s="10">
        <v>0</v>
      </c>
    </row>
    <row r="60" spans="1:4" ht="25.5">
      <c r="A60" s="9" t="s">
        <v>109</v>
      </c>
      <c r="B60" s="10">
        <v>72000</v>
      </c>
      <c r="C60" s="10">
        <v>0</v>
      </c>
      <c r="D60" s="10">
        <v>72000</v>
      </c>
    </row>
    <row r="61" spans="1:4" ht="12.75">
      <c r="A61" s="11" t="s">
        <v>110</v>
      </c>
      <c r="B61" s="12">
        <f>SUM(B58:B60)</f>
        <v>72000</v>
      </c>
      <c r="C61" s="12">
        <f>SUM(C58:C60)</f>
        <v>0</v>
      </c>
      <c r="D61" s="12">
        <f>SUM(D58:D60)</f>
        <v>72000</v>
      </c>
    </row>
    <row r="62" spans="1:4" ht="12.75">
      <c r="A62" s="9" t="s">
        <v>111</v>
      </c>
      <c r="B62" s="10">
        <v>331084</v>
      </c>
      <c r="C62" s="10">
        <v>0</v>
      </c>
      <c r="D62" s="10">
        <v>706455</v>
      </c>
    </row>
    <row r="63" spans="1:4" ht="12.75">
      <c r="A63" s="9" t="s">
        <v>112</v>
      </c>
      <c r="B63" s="10">
        <v>71121</v>
      </c>
      <c r="C63" s="10">
        <v>0</v>
      </c>
      <c r="D63" s="10">
        <v>59815</v>
      </c>
    </row>
    <row r="64" spans="1:4" ht="12.75">
      <c r="A64" s="11" t="s">
        <v>113</v>
      </c>
      <c r="B64" s="12">
        <f>SUM(B62:B63)</f>
        <v>402205</v>
      </c>
      <c r="C64" s="12">
        <f>SUM(C62:C63)</f>
        <v>0</v>
      </c>
      <c r="D64" s="12">
        <f>SUM(D62:D63)</f>
        <v>766270</v>
      </c>
    </row>
    <row r="65" spans="1:4" ht="12.75">
      <c r="A65" s="11" t="s">
        <v>114</v>
      </c>
      <c r="B65" s="12">
        <f>B57+B61+B64</f>
        <v>487741</v>
      </c>
      <c r="C65" s="12">
        <f>C57+C61+C64</f>
        <v>0</v>
      </c>
      <c r="D65" s="12">
        <f>D57+D61+D64</f>
        <v>851806</v>
      </c>
    </row>
    <row r="66" spans="1:4" ht="12.75">
      <c r="A66" s="9" t="s">
        <v>115</v>
      </c>
      <c r="B66" s="10">
        <v>1901793</v>
      </c>
      <c r="C66" s="10">
        <v>0</v>
      </c>
      <c r="D66" s="10">
        <v>2389894</v>
      </c>
    </row>
    <row r="67" spans="1:4" ht="12.75">
      <c r="A67" s="11" t="s">
        <v>116</v>
      </c>
      <c r="B67" s="12">
        <v>1901793</v>
      </c>
      <c r="C67" s="12">
        <v>0</v>
      </c>
      <c r="D67" s="12">
        <v>2389894</v>
      </c>
    </row>
    <row r="68" spans="1:4" ht="12.75">
      <c r="A68" s="11" t="s">
        <v>117</v>
      </c>
      <c r="B68" s="12">
        <f>B55+B65+B67</f>
        <v>280973451</v>
      </c>
      <c r="C68" s="12">
        <f>C55+C65+C67</f>
        <v>0</v>
      </c>
      <c r="D68" s="12">
        <f>D55+D65+D67</f>
        <v>282151027</v>
      </c>
    </row>
  </sheetData>
  <sheetProtection selectLockedCells="1" selectUnlockedCells="1"/>
  <mergeCells count="1">
    <mergeCell ref="A3:D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penzugy1</dc:creator>
  <cp:keywords/>
  <dc:description/>
  <cp:lastModifiedBy>Betti</cp:lastModifiedBy>
  <cp:lastPrinted>2018-06-14T09:41:38Z</cp:lastPrinted>
  <dcterms:created xsi:type="dcterms:W3CDTF">2018-05-07T11:51:21Z</dcterms:created>
  <dcterms:modified xsi:type="dcterms:W3CDTF">2019-06-04T08:52:53Z</dcterms:modified>
  <cp:category/>
  <cp:version/>
  <cp:contentType/>
  <cp:contentStatus/>
</cp:coreProperties>
</file>